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<sst xmlns="http://schemas.openxmlformats.org/spreadsheetml/2006/main" count="103" uniqueCount="103">
  <si>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</si>
  <si>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</si>
  <si>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</si>
  <si>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</si>
  <si>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</si>
  <si>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</si>
  <si>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</si>
  <si>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</si>
  <si>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</si>
  <si>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</si>
  <si>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</si>
  <si>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</si>
  <si>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</si>
  <si>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</si>
  <si>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</si>
  <si>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</si>
  <si>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</si>
  <si>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</si>
  <si>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</si>
  <si>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</si>
  <si>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</si>
  <si>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</si>
  <si>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</si>
  <si>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</si>
  <si>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</si>
  <si>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</si>
  <si>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</si>
  <si>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</si>
  <si>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</si>
  <si>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</si>
  <si>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</si>
  <si>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</si>
  <si>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</si>
  <si>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</si>
  <si>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</si>
  <si>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</si>
  <si>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</si>
  <si>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</si>
  <si>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</si>
  <si>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</si>
  <si>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</si>
  <si>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</si>
  <si>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</si>
  <si>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</si>
  <si>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</si>
  <si>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</si>
  <si>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</si>
  <si>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</si>
  <si>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</si>
  <si>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</si>
  <si>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</si>
  <si>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</si>
  <si>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</si>
  <si>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</si>
  <si>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</si>
  <si>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</si>
  <si>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</si>
  <si>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</si>
  <si>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</si>
  <si>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</si>
  <si>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</si>
  <si>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</si>
  <si>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</si>
  <si>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</si>
  <si>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</si>
  <si>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</si>
  <si>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</si>
  <si>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</si>
  <si>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</si>
  <si>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</si>
  <si>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</si>
  <si>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</si>
  <si>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</si>
  <si>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</si>
  <si>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</si>
  <si>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</si>
  <si>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</si>
  <si>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</si>
  <si>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</si>
  <si>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</si>
  <si>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</si>
  <si>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</si>
  <si>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</si>
  <si>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</si>
  <si>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</si>
  <si>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</si>
  <si>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</si>
  <si>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</si>
  <si>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</si>
  <si>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</si>
  <si>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</si>
  <si>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</si>
  <si>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</si>
  <si>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</si>
  <si>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</si>
  <si>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</si>
  <si>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</si>
  <si>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</si>
  <si>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</si>
  <si>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</si>
  <si>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</si>
  <si>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 xml:space="preserve">Отчет об исполнении районного бюджета                                                                                                     
за 1 квартал 2017 года </t>
  </si>
  <si>
    <t>+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</si>
</sst>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3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5"/>
      <c r="C1" s="45"/>
      <c r="D1" s="45"/>
    </row>
    <row r="2" spans="1:4" s="1" customFormat="1" ht="45.75" customHeight="1">
      <c r="A2" s="44" t="s">
        <v>101</v>
      </c>
      <c r="B2" s="44"/>
      <c r="C2" s="44"/>
      <c r="D2" s="44"/>
    </row>
    <row r="3" spans="1:4" s="1" customFormat="1" ht="21" customHeight="1">
      <c r="A3" s="4" t="s">
        <v>102</v>
      </c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47</v>
      </c>
      <c r="B6" s="39"/>
      <c r="C6" s="39"/>
      <c r="D6" s="40"/>
    </row>
    <row r="7" spans="1:4" s="2" customFormat="1" ht="15" customHeight="1">
      <c r="A7" s="9" t="s">
        <v>38</v>
      </c>
      <c r="B7" s="35">
        <f>B8+B9+B10+B11+B12+B13+B14+B15+B16+B17+B18+B19</f>
        <v>21781.9</v>
      </c>
      <c r="C7" s="35">
        <f>C8+C9+C10+C11+C12+C13+C14+C15+C16+C17+C18+C19</f>
        <v>4123.030000000001</v>
      </c>
      <c r="D7" s="32">
        <f>C7*100/B7</f>
        <v>18.92869768018401</v>
      </c>
    </row>
    <row r="8" spans="1:4" s="2" customFormat="1" ht="15" customHeight="1">
      <c r="A8" s="8" t="s">
        <v>48</v>
      </c>
      <c r="B8" s="34">
        <v>13304.39</v>
      </c>
      <c r="C8" s="34">
        <v>2506.05</v>
      </c>
      <c r="D8" s="32">
        <f>C8*100/B8</f>
        <v>18.836263819686586</v>
      </c>
    </row>
    <row r="9" spans="1:4" s="2" customFormat="1" ht="15" customHeight="1">
      <c r="A9" s="33" t="s">
        <v>89</v>
      </c>
      <c r="B9" s="34">
        <v>73.3</v>
      </c>
      <c r="C9" s="34">
        <v>15.34</v>
      </c>
      <c r="D9" s="32">
        <f>C9*100/B9</f>
        <v>20.927694406548433</v>
      </c>
    </row>
    <row r="10" spans="1:4" s="2" customFormat="1" ht="15" customHeight="1">
      <c r="A10" s="8" t="s">
        <v>39</v>
      </c>
      <c r="B10" s="34">
        <v>4025.01</v>
      </c>
      <c r="C10" s="34">
        <v>878.3</v>
      </c>
      <c r="D10" s="32">
        <f>C10*100/B10</f>
        <v>21.82106379859926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76.09</v>
      </c>
      <c r="D12" s="32">
        <f>C12*100/B12</f>
        <v>11.290992728891528</v>
      </c>
      <c r="E12" s="27"/>
    </row>
    <row r="13" spans="1:4" s="2" customFormat="1" ht="27.75" customHeight="1">
      <c r="A13" s="8" t="s">
        <v>41</v>
      </c>
      <c r="B13" s="34">
        <v>3.2</v>
      </c>
      <c r="C13" s="34">
        <v>3.23</v>
      </c>
      <c r="D13" s="32">
        <v>0</v>
      </c>
    </row>
    <row r="14" spans="1:4" s="2" customFormat="1" ht="27.75" customHeight="1">
      <c r="A14" s="8" t="s">
        <v>42</v>
      </c>
      <c r="B14" s="34">
        <v>2160.5</v>
      </c>
      <c r="C14" s="34">
        <v>449.35</v>
      </c>
      <c r="D14" s="32">
        <f aca="true" t="shared" si="0" ref="D14:D21">C14*100/B14</f>
        <v>20.7984262902106</v>
      </c>
    </row>
    <row r="15" spans="1:4" s="2" customFormat="1" ht="15" customHeight="1">
      <c r="A15" s="8" t="s">
        <v>43</v>
      </c>
      <c r="B15" s="34">
        <v>167.4</v>
      </c>
      <c r="C15" s="34">
        <v>67.76</v>
      </c>
      <c r="D15" s="32">
        <f t="shared" si="0"/>
        <v>40.477897252090806</v>
      </c>
    </row>
    <row r="16" spans="1:4" s="2" customFormat="1" ht="15" customHeight="1">
      <c r="A16" s="33" t="s">
        <v>91</v>
      </c>
      <c r="B16" s="34">
        <v>306.8</v>
      </c>
      <c r="C16" s="34">
        <v>12.14</v>
      </c>
      <c r="D16" s="32">
        <f t="shared" si="0"/>
        <v>3.9569752281616686</v>
      </c>
    </row>
    <row r="17" spans="1:4" s="2" customFormat="1" ht="15" customHeight="1">
      <c r="A17" s="8" t="s">
        <v>44</v>
      </c>
      <c r="B17" s="34">
        <v>687.4</v>
      </c>
      <c r="C17" s="34">
        <v>47.56</v>
      </c>
      <c r="D17" s="32">
        <f t="shared" si="0"/>
        <v>6.918824556299098</v>
      </c>
    </row>
    <row r="18" spans="1:4" s="2" customFormat="1" ht="15" customHeight="1">
      <c r="A18" s="8" t="s">
        <v>45</v>
      </c>
      <c r="B18" s="34">
        <v>380</v>
      </c>
      <c r="C18" s="34">
        <v>44.02</v>
      </c>
      <c r="D18" s="32">
        <f t="shared" si="0"/>
        <v>11.58421052631579</v>
      </c>
    </row>
    <row r="19" spans="1:4" s="2" customFormat="1" ht="15" customHeight="1">
      <c r="A19" s="8" t="s">
        <v>46</v>
      </c>
      <c r="B19" s="34">
        <v>0</v>
      </c>
      <c r="C19" s="34">
        <v>23.19</v>
      </c>
      <c r="D19" s="32">
        <v>0</v>
      </c>
    </row>
    <row r="20" spans="1:4" s="2" customFormat="1" ht="15" customHeight="1">
      <c r="A20" s="9" t="s">
        <v>88</v>
      </c>
      <c r="B20" s="35">
        <v>371790.59</v>
      </c>
      <c r="C20" s="35">
        <v>86017.8</v>
      </c>
      <c r="D20" s="32">
        <f t="shared" si="0"/>
        <v>23.136088516925614</v>
      </c>
    </row>
    <row r="21" spans="1:4" s="2" customFormat="1" ht="15" customHeight="1">
      <c r="A21" s="9" t="s">
        <v>49</v>
      </c>
      <c r="B21" s="35">
        <f>B7+B20</f>
        <v>393572.49000000005</v>
      </c>
      <c r="C21" s="35">
        <f>C7+C20</f>
        <v>90140.83</v>
      </c>
      <c r="D21" s="32">
        <f t="shared" si="0"/>
        <v>22.903234420678128</v>
      </c>
    </row>
    <row r="22" spans="1:4" ht="15" customHeight="1">
      <c r="A22" s="41" t="s">
        <v>52</v>
      </c>
      <c r="B22" s="42"/>
      <c r="C22" s="42"/>
      <c r="D22" s="43"/>
    </row>
    <row r="23" spans="1:4" ht="15" customHeight="1">
      <c r="A23" s="12" t="s">
        <v>1</v>
      </c>
      <c r="B23" s="13">
        <f>B24+B25+B26+B28+B30+B31+B29+B27</f>
        <v>31377.06</v>
      </c>
      <c r="C23" s="13">
        <f>C24+C25+C26+C28+C30+C31+C29+C27</f>
        <v>6642.36</v>
      </c>
      <c r="D23" s="14">
        <f aca="true" t="shared" si="1" ref="D23:D35">C23*100/B23</f>
        <v>21.169478593596722</v>
      </c>
    </row>
    <row r="24" spans="1:4" ht="27.75" customHeight="1">
      <c r="A24" s="8" t="s">
        <v>6</v>
      </c>
      <c r="B24" s="20">
        <v>1150.5</v>
      </c>
      <c r="C24" s="20">
        <v>203.28</v>
      </c>
      <c r="D24" s="21">
        <f t="shared" si="1"/>
        <v>17.668839634941328</v>
      </c>
    </row>
    <row r="25" spans="1:4" ht="27.75" customHeight="1">
      <c r="A25" s="22" t="s">
        <v>7</v>
      </c>
      <c r="B25" s="20">
        <v>1348.1</v>
      </c>
      <c r="C25" s="20">
        <v>220.32</v>
      </c>
      <c r="D25" s="21">
        <f t="shared" si="1"/>
        <v>16.34300126103405</v>
      </c>
    </row>
    <row r="26" spans="1:4" ht="27.75" customHeight="1">
      <c r="A26" s="22" t="s">
        <v>8</v>
      </c>
      <c r="B26" s="20">
        <v>20596.18</v>
      </c>
      <c r="C26" s="20">
        <v>4643.97</v>
      </c>
      <c r="D26" s="21">
        <f t="shared" si="1"/>
        <v>22.54772486936898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5230.58</v>
      </c>
      <c r="C28" s="20">
        <v>1387.35</v>
      </c>
      <c r="D28" s="21">
        <f t="shared" si="1"/>
        <v>26.52382718551289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300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2751.7</v>
      </c>
      <c r="C31" s="20">
        <v>187.44</v>
      </c>
      <c r="D31" s="21">
        <f t="shared" si="1"/>
        <v>6.8117890758440245</v>
      </c>
    </row>
    <row r="32" spans="1:4" ht="15" customHeight="1">
      <c r="A32" s="12" t="s">
        <v>13</v>
      </c>
      <c r="B32" s="13">
        <f>B33</f>
        <v>684.4</v>
      </c>
      <c r="C32" s="13">
        <f>C33</f>
        <v>171.1</v>
      </c>
      <c r="D32" s="14">
        <f t="shared" si="1"/>
        <v>25</v>
      </c>
    </row>
    <row r="33" spans="1:4" ht="15" customHeight="1">
      <c r="A33" s="22" t="s">
        <v>14</v>
      </c>
      <c r="B33" s="20">
        <v>684.4</v>
      </c>
      <c r="C33" s="20">
        <v>171.1</v>
      </c>
      <c r="D33" s="21">
        <f t="shared" si="1"/>
        <v>25</v>
      </c>
    </row>
    <row r="34" spans="1:4" ht="15" customHeight="1">
      <c r="A34" s="12" t="s">
        <v>15</v>
      </c>
      <c r="B34" s="13">
        <f>B35+B36+B37</f>
        <v>3760.91</v>
      </c>
      <c r="C34" s="13">
        <f>C35+C36+C37</f>
        <v>739.96</v>
      </c>
      <c r="D34" s="14">
        <f t="shared" si="1"/>
        <v>19.67502545926385</v>
      </c>
    </row>
    <row r="35" spans="1:4" ht="27.75" customHeight="1">
      <c r="A35" s="22" t="s">
        <v>76</v>
      </c>
      <c r="B35" s="20">
        <v>3587.81</v>
      </c>
      <c r="C35" s="20">
        <v>576.86</v>
      </c>
      <c r="D35" s="21">
        <f t="shared" si="1"/>
        <v>16.078331907208018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0</v>
      </c>
      <c r="D37" s="21">
        <v>0</v>
      </c>
    </row>
    <row r="38" spans="1:4" ht="15" customHeight="1">
      <c r="A38" s="12" t="s">
        <v>16</v>
      </c>
      <c r="B38" s="13">
        <f>B39+B40+B41+B42</f>
        <v>16551</v>
      </c>
      <c r="C38" s="13">
        <f>C39+C40+C41+C42</f>
        <v>1215.33</v>
      </c>
      <c r="D38" s="14">
        <f>C38*100/B38</f>
        <v>7.342940003625158</v>
      </c>
    </row>
    <row r="39" spans="1:4" ht="15" customHeight="1">
      <c r="A39" s="22" t="s">
        <v>17</v>
      </c>
      <c r="B39" s="20">
        <v>1912.1</v>
      </c>
      <c r="C39" s="20">
        <v>404.56</v>
      </c>
      <c r="D39" s="21">
        <f>C39*100/B39</f>
        <v>21.157889231734742</v>
      </c>
    </row>
    <row r="40" spans="1:4" ht="15" customHeight="1">
      <c r="A40" s="22" t="s">
        <v>18</v>
      </c>
      <c r="B40" s="20">
        <v>6189</v>
      </c>
      <c r="C40" s="20">
        <v>0</v>
      </c>
      <c r="D40" s="21">
        <f>C40*100/B40</f>
        <v>0</v>
      </c>
    </row>
    <row r="41" spans="1:4" ht="15" customHeight="1">
      <c r="A41" s="22" t="s">
        <v>78</v>
      </c>
      <c r="B41" s="20">
        <v>7356.7</v>
      </c>
      <c r="C41" s="20">
        <v>810.77</v>
      </c>
      <c r="D41" s="21">
        <f>C41*100/B41</f>
        <v>11.020838147538978</v>
      </c>
    </row>
    <row r="42" spans="1:4" ht="15" customHeight="1">
      <c r="A42" s="22" t="s">
        <v>19</v>
      </c>
      <c r="B42" s="20">
        <v>1093.2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B44+B45+B46</f>
        <v>4216.9</v>
      </c>
      <c r="C43" s="13">
        <f>C44+C45+C46</f>
        <v>2424</v>
      </c>
      <c r="D43" s="13">
        <f>D44+D45+D46</f>
        <v>100</v>
      </c>
    </row>
    <row r="44" spans="1:4" ht="15" customHeight="1">
      <c r="A44" s="22" t="s">
        <v>21</v>
      </c>
      <c r="B44" s="20">
        <v>2284</v>
      </c>
      <c r="C44" s="20">
        <v>2284</v>
      </c>
      <c r="D44" s="21">
        <f>C44*100/B44</f>
        <v>100</v>
      </c>
    </row>
    <row r="45" spans="1:4" ht="15" customHeight="1">
      <c r="A45" s="30" t="s">
        <v>22</v>
      </c>
      <c r="B45" s="20">
        <v>1742.9</v>
      </c>
      <c r="C45" s="20">
        <v>140</v>
      </c>
      <c r="D45" s="21">
        <v>0</v>
      </c>
    </row>
    <row r="46" spans="1:4" ht="15" customHeight="1">
      <c r="A46" s="30" t="s">
        <v>23</v>
      </c>
      <c r="B46" s="20">
        <v>190</v>
      </c>
      <c r="C46" s="20">
        <v>0</v>
      </c>
      <c r="D46" s="21">
        <v>0</v>
      </c>
    </row>
    <row r="47" spans="1:4" ht="15" customHeight="1">
      <c r="A47" s="12" t="s">
        <v>97</v>
      </c>
      <c r="B47" s="13">
        <f>B48</f>
        <v>33.5</v>
      </c>
      <c r="C47" s="13">
        <f>C48</f>
        <v>0</v>
      </c>
      <c r="D47" s="14">
        <v>0</v>
      </c>
    </row>
    <row r="48" spans="1:4" ht="15" customHeight="1">
      <c r="A48" s="30" t="s">
        <v>98</v>
      </c>
      <c r="B48" s="20">
        <v>33.5</v>
      </c>
      <c r="C48" s="20">
        <v>0</v>
      </c>
      <c r="D48" s="21">
        <v>0</v>
      </c>
    </row>
    <row r="49" spans="1:4" ht="15" customHeight="1">
      <c r="A49" s="12" t="s">
        <v>24</v>
      </c>
      <c r="B49" s="13">
        <f>B50+B51+B53+B54+B52</f>
        <v>225643.49</v>
      </c>
      <c r="C49" s="13">
        <f>C50+C51+C53+C54+C52</f>
        <v>49374.55</v>
      </c>
      <c r="D49" s="14">
        <f aca="true" t="shared" si="2" ref="D49:D67">C49*100/B49</f>
        <v>21.88166385832802</v>
      </c>
    </row>
    <row r="50" spans="1:4" ht="15" customHeight="1">
      <c r="A50" s="22" t="s">
        <v>25</v>
      </c>
      <c r="B50" s="20">
        <v>33550.6</v>
      </c>
      <c r="C50" s="20">
        <v>7587.78</v>
      </c>
      <c r="D50" s="21">
        <f t="shared" si="2"/>
        <v>22.615929372351015</v>
      </c>
    </row>
    <row r="51" spans="1:4" ht="15" customHeight="1">
      <c r="A51" s="30" t="s">
        <v>26</v>
      </c>
      <c r="B51" s="20">
        <v>160067.11</v>
      </c>
      <c r="C51" s="20">
        <v>35019.73</v>
      </c>
      <c r="D51" s="21">
        <f t="shared" si="2"/>
        <v>21.878154731474822</v>
      </c>
    </row>
    <row r="52" spans="1:4" ht="15" customHeight="1">
      <c r="A52" s="30" t="s">
        <v>99</v>
      </c>
      <c r="B52" s="20">
        <v>10364.92</v>
      </c>
      <c r="C52" s="20">
        <v>2198.09</v>
      </c>
      <c r="D52" s="21">
        <f t="shared" si="2"/>
        <v>21.20701365760662</v>
      </c>
    </row>
    <row r="53" spans="1:4" ht="15" customHeight="1">
      <c r="A53" s="37" t="s">
        <v>100</v>
      </c>
      <c r="B53" s="20">
        <v>3367.55</v>
      </c>
      <c r="C53" s="20">
        <v>328.91</v>
      </c>
      <c r="D53" s="21">
        <f t="shared" si="2"/>
        <v>9.76704132084156</v>
      </c>
    </row>
    <row r="54" spans="1:4" ht="15" customHeight="1">
      <c r="A54" s="22" t="s">
        <v>27</v>
      </c>
      <c r="B54" s="20">
        <v>18293.31</v>
      </c>
      <c r="C54" s="20">
        <v>4240.04</v>
      </c>
      <c r="D54" s="21">
        <f t="shared" si="2"/>
        <v>23.178090788381105</v>
      </c>
    </row>
    <row r="55" spans="1:4" ht="15" customHeight="1">
      <c r="A55" s="12" t="s">
        <v>80</v>
      </c>
      <c r="B55" s="13">
        <f>B56+B57</f>
        <v>38461.34</v>
      </c>
      <c r="C55" s="13">
        <f>C56+C57</f>
        <v>9693.31</v>
      </c>
      <c r="D55" s="14">
        <f t="shared" si="2"/>
        <v>25.202736046118</v>
      </c>
    </row>
    <row r="56" spans="1:4" ht="15" customHeight="1">
      <c r="A56" s="22" t="s">
        <v>28</v>
      </c>
      <c r="B56" s="20">
        <v>34558</v>
      </c>
      <c r="C56" s="20">
        <v>8906.72</v>
      </c>
      <c r="D56" s="21">
        <f t="shared" si="2"/>
        <v>25.77325076682678</v>
      </c>
    </row>
    <row r="57" spans="1:4" ht="15" customHeight="1">
      <c r="A57" s="22" t="s">
        <v>29</v>
      </c>
      <c r="B57" s="20">
        <v>3903.34</v>
      </c>
      <c r="C57" s="20">
        <v>786.59</v>
      </c>
      <c r="D57" s="21">
        <f t="shared" si="2"/>
        <v>20.151716222517127</v>
      </c>
    </row>
    <row r="58" spans="1:4" ht="15" customHeight="1">
      <c r="A58" s="12" t="s">
        <v>79</v>
      </c>
      <c r="B58" s="13">
        <f>B59</f>
        <v>89.6</v>
      </c>
      <c r="C58" s="13">
        <f>C59</f>
        <v>0</v>
      </c>
      <c r="D58" s="14">
        <f t="shared" si="2"/>
        <v>0</v>
      </c>
    </row>
    <row r="59" spans="1:4" ht="15" customHeight="1">
      <c r="A59" s="30" t="s">
        <v>92</v>
      </c>
      <c r="B59" s="20">
        <v>89.6</v>
      </c>
      <c r="C59" s="20">
        <v>0</v>
      </c>
      <c r="D59" s="21">
        <f t="shared" si="2"/>
        <v>0</v>
      </c>
    </row>
    <row r="60" spans="1:4" ht="15" customHeight="1">
      <c r="A60" s="12" t="s">
        <v>31</v>
      </c>
      <c r="B60" s="13">
        <f>B61+B62+B63+B64+B65</f>
        <v>23079.51</v>
      </c>
      <c r="C60" s="13">
        <f>C61+C62+C63+C64+C65</f>
        <v>4902.92</v>
      </c>
      <c r="D60" s="14">
        <f t="shared" si="2"/>
        <v>21.24360525851719</v>
      </c>
    </row>
    <row r="61" spans="1:4" ht="15" customHeight="1">
      <c r="A61" s="22" t="s">
        <v>32</v>
      </c>
      <c r="B61" s="20">
        <v>144</v>
      </c>
      <c r="C61" s="20">
        <v>21.05</v>
      </c>
      <c r="D61" s="21">
        <f t="shared" si="2"/>
        <v>14.618055555555555</v>
      </c>
    </row>
    <row r="62" spans="1:4" ht="15" customHeight="1">
      <c r="A62" s="22" t="s">
        <v>33</v>
      </c>
      <c r="B62" s="20">
        <v>13302.5</v>
      </c>
      <c r="C62" s="20">
        <v>2713.3</v>
      </c>
      <c r="D62" s="21">
        <f t="shared" si="2"/>
        <v>20.396917872580342</v>
      </c>
    </row>
    <row r="63" spans="1:4" ht="15" customHeight="1">
      <c r="A63" s="22" t="s">
        <v>34</v>
      </c>
      <c r="B63" s="20">
        <v>5346.41</v>
      </c>
      <c r="C63" s="20">
        <v>1409.48</v>
      </c>
      <c r="D63" s="21">
        <f t="shared" si="2"/>
        <v>26.363110947345977</v>
      </c>
    </row>
    <row r="64" spans="1:4" ht="15" customHeight="1">
      <c r="A64" s="22" t="s">
        <v>35</v>
      </c>
      <c r="B64" s="20">
        <v>1397.3</v>
      </c>
      <c r="C64" s="20">
        <v>65.57</v>
      </c>
      <c r="D64" s="21">
        <f t="shared" si="2"/>
        <v>4.6926214842911325</v>
      </c>
    </row>
    <row r="65" spans="1:4" ht="15" customHeight="1">
      <c r="A65" s="22" t="s">
        <v>36</v>
      </c>
      <c r="B65" s="20">
        <v>2889.3</v>
      </c>
      <c r="C65" s="20">
        <v>693.52</v>
      </c>
      <c r="D65" s="21">
        <f t="shared" si="2"/>
        <v>24.003045720416708</v>
      </c>
    </row>
    <row r="66" spans="1:4" ht="15" customHeight="1">
      <c r="A66" s="12" t="s">
        <v>30</v>
      </c>
      <c r="B66" s="13">
        <f>B67+B68</f>
        <v>7585</v>
      </c>
      <c r="C66" s="13">
        <f>C67+C68</f>
        <v>983.17</v>
      </c>
      <c r="D66" s="14">
        <f t="shared" si="2"/>
        <v>12.962030323005933</v>
      </c>
    </row>
    <row r="67" spans="1:4" ht="15" customHeight="1">
      <c r="A67" s="22" t="s">
        <v>81</v>
      </c>
      <c r="B67" s="20">
        <v>7585</v>
      </c>
      <c r="C67" s="20">
        <v>983.17</v>
      </c>
      <c r="D67" s="21">
        <f t="shared" si="2"/>
        <v>12.962030323005933</v>
      </c>
    </row>
    <row r="68" spans="1:4" ht="15" customHeight="1">
      <c r="A68" s="22" t="s">
        <v>87</v>
      </c>
      <c r="B68" s="20">
        <v>0</v>
      </c>
      <c r="C68" s="20">
        <v>0</v>
      </c>
      <c r="D68" s="21">
        <v>0</v>
      </c>
    </row>
    <row r="69" spans="1:4" ht="15" customHeight="1">
      <c r="A69" s="12" t="s">
        <v>10</v>
      </c>
      <c r="B69" s="13">
        <f>B70</f>
        <v>0</v>
      </c>
      <c r="C69" s="13">
        <f>C70</f>
        <v>0</v>
      </c>
      <c r="D69" s="21">
        <v>0</v>
      </c>
    </row>
    <row r="70" spans="1:4" ht="15" customHeight="1">
      <c r="A70" s="30" t="s">
        <v>82</v>
      </c>
      <c r="B70" s="20">
        <v>0</v>
      </c>
      <c r="C70" s="20">
        <v>0</v>
      </c>
      <c r="D70" s="21">
        <v>0</v>
      </c>
    </row>
    <row r="71" spans="1:4" ht="27.75" customHeight="1">
      <c r="A71" s="12" t="s">
        <v>83</v>
      </c>
      <c r="B71" s="13">
        <f>B72+B73+B74</f>
        <v>44552.3</v>
      </c>
      <c r="C71" s="13">
        <f>C72+C73+C74</f>
        <v>11909.550000000001</v>
      </c>
      <c r="D71" s="14">
        <f>C71*100/B71</f>
        <v>26.731616549538405</v>
      </c>
    </row>
    <row r="72" spans="1:4" ht="27.75" customHeight="1">
      <c r="A72" s="22" t="s">
        <v>84</v>
      </c>
      <c r="B72" s="20">
        <v>20744.31</v>
      </c>
      <c r="C72" s="20">
        <v>8463.11</v>
      </c>
      <c r="D72" s="21">
        <f>C72*100/B72</f>
        <v>40.79725958588162</v>
      </c>
    </row>
    <row r="73" spans="1:4" ht="15" customHeight="1">
      <c r="A73" s="22" t="s">
        <v>85</v>
      </c>
      <c r="B73" s="20">
        <v>0</v>
      </c>
      <c r="C73" s="20">
        <v>0</v>
      </c>
      <c r="D73" s="21">
        <v>0</v>
      </c>
    </row>
    <row r="74" spans="1:4" ht="15" customHeight="1">
      <c r="A74" s="22" t="s">
        <v>86</v>
      </c>
      <c r="B74" s="20">
        <v>23807.99</v>
      </c>
      <c r="C74" s="20">
        <v>3446.44</v>
      </c>
      <c r="D74" s="21">
        <v>0</v>
      </c>
    </row>
    <row r="75" spans="1:4" ht="15" customHeight="1">
      <c r="A75" s="12" t="s">
        <v>53</v>
      </c>
      <c r="B75" s="13">
        <f>B23+B32+B34+B38+B43+B49+B55+B58+B60+B66+B69+B71+B47</f>
        <v>396035.00999999995</v>
      </c>
      <c r="C75" s="13">
        <f>C23+C32+C34+C38+C43+C49+C55+C58+C60+C66+C69+C71+C47</f>
        <v>88056.25</v>
      </c>
      <c r="D75" s="14">
        <f>C75*100/B75</f>
        <v>22.23446103918944</v>
      </c>
    </row>
    <row r="76" spans="1:4" ht="15" customHeight="1">
      <c r="A76" s="12" t="s">
        <v>37</v>
      </c>
      <c r="B76" s="13">
        <f>B21-B75</f>
        <v>-2462.519999999902</v>
      </c>
      <c r="C76" s="13">
        <f>C21-C75</f>
        <v>2084.5800000000017</v>
      </c>
      <c r="D76" s="36">
        <f>C76*100/B76</f>
        <v>-84.6523073924307</v>
      </c>
    </row>
    <row r="77" spans="1:4" s="15" customFormat="1" ht="15" customHeight="1">
      <c r="A77" s="12" t="s">
        <v>73</v>
      </c>
      <c r="B77" s="13">
        <f>B78+B83+B87</f>
        <v>2462.519999999902</v>
      </c>
      <c r="C77" s="13">
        <f>C78+C83+C87</f>
        <v>-2084.580000000008</v>
      </c>
      <c r="D77" s="29">
        <f>C77*100/B77</f>
        <v>-84.65230739243096</v>
      </c>
    </row>
    <row r="78" spans="1:4" ht="15" customHeight="1">
      <c r="A78" s="12" t="s">
        <v>54</v>
      </c>
      <c r="B78" s="20">
        <f>B79</f>
        <v>0</v>
      </c>
      <c r="C78" s="20">
        <v>0</v>
      </c>
      <c r="D78" s="21">
        <v>0</v>
      </c>
    </row>
    <row r="79" spans="1:4" ht="27.75" customHeight="1">
      <c r="A79" s="22" t="s">
        <v>55</v>
      </c>
      <c r="B79" s="20">
        <f>B80</f>
        <v>0</v>
      </c>
      <c r="C79" s="28">
        <v>0</v>
      </c>
      <c r="D79" s="21">
        <v>0</v>
      </c>
    </row>
    <row r="80" spans="1:4" ht="27.75" customHeight="1">
      <c r="A80" s="22" t="s">
        <v>56</v>
      </c>
      <c r="B80" s="20">
        <v>0</v>
      </c>
      <c r="C80" s="28">
        <v>0</v>
      </c>
      <c r="D80" s="21">
        <v>0</v>
      </c>
    </row>
    <row r="81" spans="1:4" ht="27.75" customHeight="1">
      <c r="A81" s="22" t="s">
        <v>57</v>
      </c>
      <c r="B81" s="20">
        <f>B82</f>
        <v>0</v>
      </c>
      <c r="C81" s="20">
        <v>0</v>
      </c>
      <c r="D81" s="21">
        <v>0</v>
      </c>
    </row>
    <row r="82" spans="1:4" ht="27.75" customHeight="1">
      <c r="A82" s="22" t="s">
        <v>58</v>
      </c>
      <c r="B82" s="20">
        <v>0</v>
      </c>
      <c r="C82" s="20">
        <v>0</v>
      </c>
      <c r="D82" s="21">
        <v>0</v>
      </c>
    </row>
    <row r="83" spans="1:4" ht="15" customHeight="1">
      <c r="A83" s="12" t="s">
        <v>59</v>
      </c>
      <c r="B83" s="28">
        <f aca="true" t="shared" si="3" ref="B83:C85">B84</f>
        <v>20</v>
      </c>
      <c r="C83" s="28">
        <f t="shared" si="3"/>
        <v>19.46</v>
      </c>
      <c r="D83" s="21">
        <v>0</v>
      </c>
    </row>
    <row r="84" spans="1:4" ht="27.75" customHeight="1">
      <c r="A84" s="22" t="s">
        <v>60</v>
      </c>
      <c r="B84" s="20">
        <f t="shared" si="3"/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61</v>
      </c>
      <c r="B85" s="28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62</v>
      </c>
      <c r="B86" s="20">
        <v>20</v>
      </c>
      <c r="C86" s="28">
        <v>19.46</v>
      </c>
      <c r="D86" s="21">
        <v>0</v>
      </c>
    </row>
    <row r="87" spans="1:4" ht="15" customHeight="1">
      <c r="A87" s="12" t="s">
        <v>63</v>
      </c>
      <c r="B87" s="13">
        <f>B88+B92</f>
        <v>2442.519999999902</v>
      </c>
      <c r="C87" s="13">
        <f>C88+C92</f>
        <v>-2104.040000000008</v>
      </c>
      <c r="D87" s="36">
        <f aca="true" t="shared" si="4" ref="D87:D95">C87*100/B87</f>
        <v>-86.1421810261571</v>
      </c>
    </row>
    <row r="88" spans="1:4" ht="15" customHeight="1">
      <c r="A88" s="22" t="s">
        <v>64</v>
      </c>
      <c r="B88" s="20">
        <f aca="true" t="shared" si="5" ref="B88:C90">B89</f>
        <v>-393572.49000000005</v>
      </c>
      <c r="C88" s="20">
        <f t="shared" si="5"/>
        <v>-90140.83</v>
      </c>
      <c r="D88" s="21">
        <f t="shared" si="4"/>
        <v>22.903234420678128</v>
      </c>
    </row>
    <row r="89" spans="1:4" ht="15" customHeight="1">
      <c r="A89" s="22" t="s">
        <v>65</v>
      </c>
      <c r="B89" s="20">
        <f t="shared" si="5"/>
        <v>-393572.49000000005</v>
      </c>
      <c r="C89" s="20">
        <f t="shared" si="5"/>
        <v>-90140.83</v>
      </c>
      <c r="D89" s="21">
        <f t="shared" si="4"/>
        <v>22.903234420678128</v>
      </c>
    </row>
    <row r="90" spans="1:4" ht="15" customHeight="1">
      <c r="A90" s="22" t="s">
        <v>66</v>
      </c>
      <c r="B90" s="20">
        <f t="shared" si="5"/>
        <v>-393572.49000000005</v>
      </c>
      <c r="C90" s="20">
        <f t="shared" si="5"/>
        <v>-90140.83</v>
      </c>
      <c r="D90" s="21">
        <f t="shared" si="4"/>
        <v>22.903234420678128</v>
      </c>
    </row>
    <row r="91" spans="1:4" ht="15" customHeight="1">
      <c r="A91" s="22" t="s">
        <v>67</v>
      </c>
      <c r="B91" s="20">
        <f>-B21</f>
        <v>-393572.49000000005</v>
      </c>
      <c r="C91" s="20">
        <f>-C21</f>
        <v>-90140.83</v>
      </c>
      <c r="D91" s="21">
        <f t="shared" si="4"/>
        <v>22.903234420678128</v>
      </c>
    </row>
    <row r="92" spans="1:4" ht="15" customHeight="1">
      <c r="A92" s="22" t="s">
        <v>68</v>
      </c>
      <c r="B92" s="20">
        <f aca="true" t="shared" si="6" ref="B92:C94">B93</f>
        <v>396015.00999999995</v>
      </c>
      <c r="C92" s="20">
        <f t="shared" si="6"/>
        <v>88036.79</v>
      </c>
      <c r="D92" s="21">
        <f t="shared" si="4"/>
        <v>22.230669994048966</v>
      </c>
    </row>
    <row r="93" spans="1:4" ht="15" customHeight="1">
      <c r="A93" s="22" t="s">
        <v>69</v>
      </c>
      <c r="B93" s="20">
        <f t="shared" si="6"/>
        <v>396015.00999999995</v>
      </c>
      <c r="C93" s="20">
        <f t="shared" si="6"/>
        <v>88036.79</v>
      </c>
      <c r="D93" s="21">
        <f t="shared" si="4"/>
        <v>22.230669994048966</v>
      </c>
    </row>
    <row r="94" spans="1:4" ht="15" customHeight="1">
      <c r="A94" s="22" t="s">
        <v>70</v>
      </c>
      <c r="B94" s="20">
        <f t="shared" si="6"/>
        <v>396015.00999999995</v>
      </c>
      <c r="C94" s="20">
        <f t="shared" si="6"/>
        <v>88036.79</v>
      </c>
      <c r="D94" s="21">
        <f t="shared" si="4"/>
        <v>22.230669994048966</v>
      </c>
    </row>
    <row r="95" spans="1:4" ht="15" customHeight="1">
      <c r="A95" s="22" t="s">
        <v>71</v>
      </c>
      <c r="B95" s="20">
        <f>B75-B80-B86</f>
        <v>396015.00999999995</v>
      </c>
      <c r="C95" s="20">
        <f>C75-C86</f>
        <v>88036.79</v>
      </c>
      <c r="D95" s="24">
        <f t="shared" si="4"/>
        <v>22.230669994048966</v>
      </c>
    </row>
    <row r="96" spans="1:4" ht="15" customHeight="1">
      <c r="A96" s="41" t="s">
        <v>75</v>
      </c>
      <c r="B96" s="42"/>
      <c r="C96" s="42"/>
      <c r="D96" s="43"/>
    </row>
    <row r="97" spans="1:4" ht="15" customHeight="1">
      <c r="A97" s="22" t="s">
        <v>2</v>
      </c>
      <c r="B97" s="31">
        <v>74713.22</v>
      </c>
      <c r="C97" s="31">
        <v>12577.26</v>
      </c>
      <c r="D97" s="21">
        <f>C97*100/B97</f>
        <v>16.8340489139673</v>
      </c>
    </row>
    <row r="98" spans="1:4" ht="15" customHeight="1">
      <c r="A98" s="22" t="s">
        <v>72</v>
      </c>
      <c r="B98" s="31">
        <v>32325.78</v>
      </c>
      <c r="C98" s="31">
        <v>5441.74</v>
      </c>
      <c r="D98" s="21">
        <f>C98*100/B98</f>
        <v>16.83405628572613</v>
      </c>
    </row>
    <row r="99" spans="1:4" ht="15" customHeight="1">
      <c r="A99" s="22" t="s">
        <v>3</v>
      </c>
      <c r="B99" s="31">
        <v>36861</v>
      </c>
      <c r="C99" s="31">
        <v>14934</v>
      </c>
      <c r="D99" s="21">
        <f>C99*100/B99</f>
        <v>40.51436477577928</v>
      </c>
    </row>
    <row r="100" spans="1:4" ht="15" customHeight="1">
      <c r="A100" s="22" t="s">
        <v>4</v>
      </c>
      <c r="B100" s="31">
        <v>418</v>
      </c>
      <c r="C100" s="31">
        <v>209</v>
      </c>
      <c r="D100" s="21">
        <f>C100*100/B100</f>
        <v>50</v>
      </c>
    </row>
    <row r="101" spans="1:4" ht="15" customHeight="1">
      <c r="A101" s="22" t="s">
        <v>5</v>
      </c>
      <c r="B101" s="31">
        <v>12936</v>
      </c>
      <c r="C101" s="31">
        <v>2528</v>
      </c>
      <c r="D101" s="21">
        <f>C101*100/B101</f>
        <v>19.542362399505258</v>
      </c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</sheetData>
  <sheetProtection/>
  <mergeCells count="5">
    <mergeCell ref="A6:D6"/>
    <mergeCell ref="A22:D22"/>
    <mergeCell ref="A96:D96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2017-05-03T07:18:48Z</dcterms:modified>
  <cp:category/>
  <cp:version/>
  <cp:contentType/>
  <cp:contentStatus/>
</cp:coreProperties>
</file>